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ony_8GM\PF\TRASPARENZA\"/>
    </mc:Choice>
  </mc:AlternateContent>
  <xr:revisionPtr revIDLastSave="0" documentId="8_{A9C33767-61C7-4070-89FD-3B384A2E353C}" xr6:coauthVersionLast="47" xr6:coauthVersionMax="47" xr10:uidLastSave="{00000000-0000-0000-0000-000000000000}"/>
  <bookViews>
    <workbookView xWindow="-110" yWindow="-110" windowWidth="19420" windowHeight="11020" xr2:uid="{0EAE43C5-5F73-4390-AFEB-85D7BE9D7F30}"/>
  </bookViews>
  <sheets>
    <sheet name="2024" sheetId="1" r:id="rId1"/>
  </sheets>
  <definedNames>
    <definedName name="_xlnm._FilterDatabase" localSheetId="0" hidden="1">'2024'!$A$2:$E$67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1" i="1" l="1"/>
  <c r="L81" i="1" l="1"/>
  <c r="E56" i="1"/>
  <c r="E68" i="1" s="1"/>
  <c r="B55" i="1"/>
  <c r="B54" i="1"/>
  <c r="L84" i="1" l="1"/>
  <c r="L85" i="1" s="1"/>
  <c r="H3" i="1"/>
  <c r="E4" i="1"/>
  <c r="E5" i="1" s="1"/>
  <c r="E6" i="1" s="1"/>
  <c r="E7" i="1" s="1"/>
  <c r="H7" i="1" s="1"/>
  <c r="E8" i="1" l="1"/>
  <c r="E9" i="1" s="1"/>
  <c r="E10" i="1" s="1"/>
  <c r="H4" i="1"/>
  <c r="H5" i="1"/>
  <c r="H6" i="1"/>
  <c r="E11" i="1" l="1"/>
  <c r="H8" i="1"/>
  <c r="E12" i="1" l="1"/>
  <c r="H9" i="1"/>
  <c r="E13" i="1" l="1"/>
  <c r="H10" i="1"/>
  <c r="E14" i="1" l="1"/>
  <c r="H11" i="1"/>
  <c r="E15" i="1" l="1"/>
  <c r="E16" i="1" s="1"/>
  <c r="H12" i="1"/>
  <c r="E17" i="1" l="1"/>
  <c r="H13" i="1"/>
  <c r="E18" i="1" l="1"/>
  <c r="H14" i="1"/>
  <c r="H15" i="1" l="1"/>
  <c r="E19" i="1"/>
  <c r="E20" i="1" s="1"/>
  <c r="E21" i="1" s="1"/>
  <c r="E22" i="1" l="1"/>
  <c r="H16" i="1"/>
  <c r="E23" i="1" l="1"/>
  <c r="E24" i="1" s="1"/>
  <c r="E25" i="1" s="1"/>
  <c r="E26" i="1" s="1"/>
  <c r="H17" i="1"/>
  <c r="E27" i="1" l="1"/>
  <c r="E28" i="1" s="1"/>
  <c r="H18" i="1"/>
  <c r="E29" i="1" l="1"/>
  <c r="H19" i="1"/>
  <c r="E30" i="1" l="1"/>
  <c r="H20" i="1"/>
  <c r="E31" i="1" l="1"/>
  <c r="H21" i="1"/>
  <c r="E32" i="1" l="1"/>
  <c r="E33" i="1" s="1"/>
  <c r="H22" i="1"/>
  <c r="E34" i="1" l="1"/>
  <c r="H23" i="1"/>
  <c r="E35" i="1" l="1"/>
  <c r="H24" i="1"/>
  <c r="E36" i="1" l="1"/>
  <c r="H25" i="1"/>
  <c r="E37" i="1" l="1"/>
  <c r="H26" i="1"/>
  <c r="E38" i="1" l="1"/>
  <c r="H27" i="1"/>
  <c r="E39" i="1" l="1"/>
  <c r="H28" i="1"/>
  <c r="E40" i="1" l="1"/>
  <c r="H29" i="1"/>
  <c r="E41" i="1" l="1"/>
  <c r="H30" i="1"/>
  <c r="E42" i="1" l="1"/>
  <c r="H31" i="1"/>
  <c r="E43" i="1" l="1"/>
  <c r="H32" i="1"/>
  <c r="E44" i="1" l="1"/>
  <c r="E45" i="1" s="1"/>
  <c r="H33" i="1"/>
  <c r="E46" i="1" l="1"/>
  <c r="H34" i="1"/>
  <c r="E47" i="1" l="1"/>
  <c r="E48" i="1" s="1"/>
  <c r="H35" i="1"/>
  <c r="E49" i="1" l="1"/>
  <c r="H36" i="1"/>
  <c r="E50" i="1" l="1"/>
  <c r="H37" i="1"/>
  <c r="E51" i="1" l="1"/>
  <c r="E52" i="1" s="1"/>
  <c r="H38" i="1"/>
  <c r="E53" i="1" l="1"/>
  <c r="H40" i="1" s="1"/>
  <c r="H39" i="1"/>
</calcChain>
</file>

<file path=xl/sharedStrings.xml><?xml version="1.0" encoding="utf-8"?>
<sst xmlns="http://schemas.openxmlformats.org/spreadsheetml/2006/main" count="138" uniqueCount="60">
  <si>
    <t xml:space="preserve">Data </t>
  </si>
  <si>
    <t>Importo</t>
  </si>
  <si>
    <t>Causale</t>
  </si>
  <si>
    <t>Categoria</t>
  </si>
  <si>
    <t>Saldo</t>
  </si>
  <si>
    <t>Saldo progr.</t>
  </si>
  <si>
    <t>Canone carta</t>
  </si>
  <si>
    <t>Prelievo ATM</t>
  </si>
  <si>
    <t>Commissionni bonifico ordinario</t>
  </si>
  <si>
    <t>Oneri bancari</t>
  </si>
  <si>
    <t>Imposte e tasse</t>
  </si>
  <si>
    <t>Stampe e locandine</t>
  </si>
  <si>
    <t>Contributo</t>
  </si>
  <si>
    <t>Affitto Alcione</t>
  </si>
  <si>
    <t>Rimborso spese relatori</t>
  </si>
  <si>
    <t>Offerte</t>
  </si>
  <si>
    <t>Spese organizzative</t>
  </si>
  <si>
    <t>Prospettiva Famiglia 2024</t>
  </si>
  <si>
    <t>Imposta di bollo da 01/10/2023 a 31/12/2023</t>
  </si>
  <si>
    <t>Liberalità da fam. Tommasoli</t>
  </si>
  <si>
    <t>Pagamento libreria antiquaria PERINI</t>
  </si>
  <si>
    <t>Versamento contanti (offerte raccolte)</t>
  </si>
  <si>
    <t xml:space="preserve">Vs. disposizione a favore FONTANARA SRL </t>
  </si>
  <si>
    <t>Competenze 1° trimestre 2024</t>
  </si>
  <si>
    <t>Imposta di bollo da 01/01/2024 a 31/03/2024</t>
  </si>
  <si>
    <t>Vendita libri</t>
  </si>
  <si>
    <t>Incasso per vendita 2 copie del libro "I 15 anni di PF"</t>
  </si>
  <si>
    <t>Contributo per prog. "SCENARI GEOPOLITICI INTERNAZIONALI"</t>
  </si>
  <si>
    <t>Vers. a favore DOC Servizi soc. coop. - Service per concerto Alcione</t>
  </si>
  <si>
    <t>Bonifico da Comune di Verona per iniziativo "il libro dell'incontro" (Agnese Moro, ….)</t>
  </si>
  <si>
    <t xml:space="preserve">Pagamento per CR Grafica </t>
  </si>
  <si>
    <t>Versamento a favore INDI SRL (produzione libro "I 15 anni di PF"</t>
  </si>
  <si>
    <t>Versamento a favore Parrocchia Esaltazione S. Croce VR</t>
  </si>
  <si>
    <t>Bonifico da Comune di Verona per iniziativa "My favourite songs"</t>
  </si>
  <si>
    <t>Competenze 2° trimestre 2024</t>
  </si>
  <si>
    <t>Imposta di bollo da 01/04/2024 a 30/06/2024</t>
  </si>
  <si>
    <t>Versamento a favore SIGNA VR di A. Betti - stampe BdS N.Tommasoli</t>
  </si>
  <si>
    <t>Spese BdS Tommasoli</t>
  </si>
  <si>
    <t>Competenze 3° trimestre 2024</t>
  </si>
  <si>
    <t>Imposta di bollo da 01/07/2024 a 30/09/2024</t>
  </si>
  <si>
    <t>Bonifico da L. Tommasoli per BdS N.Tommasoli</t>
  </si>
  <si>
    <t>Bonifico da Comune di Verona per iniziativa "quadri di un'esposizinoe in blue - Mozart jazz" (concerto)</t>
  </si>
  <si>
    <t>Quote associative</t>
  </si>
  <si>
    <t>Bonifico da S. De Santi</t>
  </si>
  <si>
    <t>Bonifico da Comune di Verona per progetto "SpG 2023-2024"</t>
  </si>
  <si>
    <t>Quota iscrizione W.Bianchi, L. Marconcini, Giovanna Da Villa, Marinella Mocali, Daniela Galletta</t>
  </si>
  <si>
    <t>Ricarica telefono PF per Sportello di Consulenza</t>
  </si>
  <si>
    <t>Versamento a favore "la giusta via" - Pranzo della Legalità</t>
  </si>
  <si>
    <t>Bonifico da Comune di Verona per iniziativa "Dalla sua radio aut" - PIF</t>
  </si>
  <si>
    <t>Vers. a favore TRACK di M. Fiorio - Targhe per BdS Tommasoli</t>
  </si>
  <si>
    <t>Quota iscrizione B. Battagliola</t>
  </si>
  <si>
    <t>Prelievo ATM per fiori consegnati a Maria Tommasoli in sede di premiazione</t>
  </si>
  <si>
    <t>Quota iscrizione E. Zolezzi (2024 e 2025) ed Elena Fraccaroli (2024 e 2025)</t>
  </si>
  <si>
    <t>Competenze 4° trimestre 2024</t>
  </si>
  <si>
    <t xml:space="preserve">Costi </t>
  </si>
  <si>
    <t>Ricavi</t>
  </si>
  <si>
    <t xml:space="preserve">Totae costi </t>
  </si>
  <si>
    <t>Totale ricavi</t>
  </si>
  <si>
    <t>Biglietto del treno per Agnese Moro e Franco Bonisoli</t>
  </si>
  <si>
    <t>Conto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</si>
</sst>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4" fontId="2" fillId="0" borderId="1" xfId="0" applyNumberFormat="1" applyFont="1" applyBorder="1"/>
    <xf numFmtId="164" fontId="4" fillId="3" borderId="1" xfId="0" applyNumberFormat="1" applyFont="1" applyFill="1" applyBorder="1"/>
    <xf numFmtId="0" fontId="0" fillId="0" borderId="1" xfId="0" applyBorder="1"/>
    <xf numFmtId="164" fontId="2" fillId="0" borderId="1" xfId="0" quotePrefix="1" applyNumberFormat="1" applyFont="1" applyBorder="1"/>
    <xf numFmtId="0" fontId="6" fillId="0" borderId="1" xfId="0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Saldo c/c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'2024'!$G$3:$G$40</c:f>
              <c:numCache>
                <c:formatCode>m/d/yyyy</c:formatCode>
                <c:ptCount val="38"/>
                <c:pt idx="0">
                  <c:v>45292</c:v>
                </c:pt>
                <c:pt idx="1">
                  <c:v>45296</c:v>
                </c:pt>
                <c:pt idx="2">
                  <c:v>45300</c:v>
                </c:pt>
                <c:pt idx="3">
                  <c:v>45315</c:v>
                </c:pt>
                <c:pt idx="4">
                  <c:v>45323</c:v>
                </c:pt>
                <c:pt idx="5">
                  <c:v>45343</c:v>
                </c:pt>
                <c:pt idx="6">
                  <c:v>45377</c:v>
                </c:pt>
                <c:pt idx="7">
                  <c:v>45379</c:v>
                </c:pt>
                <c:pt idx="8">
                  <c:v>45381</c:v>
                </c:pt>
                <c:pt idx="9">
                  <c:v>45384</c:v>
                </c:pt>
                <c:pt idx="10">
                  <c:v>45386</c:v>
                </c:pt>
                <c:pt idx="11">
                  <c:v>45393</c:v>
                </c:pt>
                <c:pt idx="12">
                  <c:v>45405</c:v>
                </c:pt>
                <c:pt idx="13">
                  <c:v>45415</c:v>
                </c:pt>
                <c:pt idx="14">
                  <c:v>45421</c:v>
                </c:pt>
                <c:pt idx="15">
                  <c:v>45425</c:v>
                </c:pt>
                <c:pt idx="16">
                  <c:v>45446</c:v>
                </c:pt>
                <c:pt idx="17">
                  <c:v>45457</c:v>
                </c:pt>
                <c:pt idx="18">
                  <c:v>45472</c:v>
                </c:pt>
                <c:pt idx="19">
                  <c:v>45474</c:v>
                </c:pt>
                <c:pt idx="20">
                  <c:v>45560</c:v>
                </c:pt>
                <c:pt idx="21">
                  <c:v>45565</c:v>
                </c:pt>
                <c:pt idx="22">
                  <c:v>45566</c:v>
                </c:pt>
                <c:pt idx="23">
                  <c:v>45567</c:v>
                </c:pt>
                <c:pt idx="24">
                  <c:v>45572</c:v>
                </c:pt>
                <c:pt idx="25">
                  <c:v>45574</c:v>
                </c:pt>
                <c:pt idx="26">
                  <c:v>45580</c:v>
                </c:pt>
                <c:pt idx="27">
                  <c:v>45581</c:v>
                </c:pt>
                <c:pt idx="28">
                  <c:v>45586</c:v>
                </c:pt>
                <c:pt idx="29">
                  <c:v>45600</c:v>
                </c:pt>
                <c:pt idx="30">
                  <c:v>45601</c:v>
                </c:pt>
                <c:pt idx="31">
                  <c:v>45609</c:v>
                </c:pt>
                <c:pt idx="32">
                  <c:v>45617</c:v>
                </c:pt>
                <c:pt idx="33">
                  <c:v>45631</c:v>
                </c:pt>
                <c:pt idx="34">
                  <c:v>45632</c:v>
                </c:pt>
                <c:pt idx="35">
                  <c:v>45637</c:v>
                </c:pt>
                <c:pt idx="36">
                  <c:v>45638</c:v>
                </c:pt>
                <c:pt idx="37">
                  <c:v>45657</c:v>
                </c:pt>
              </c:numCache>
            </c:numRef>
          </c:cat>
          <c:val>
            <c:numRef>
              <c:f>'2024'!$H$3:$H$40</c:f>
              <c:numCache>
                <c:formatCode>#,##0.00_ ;[Red]\-#,##0.00\ </c:formatCode>
                <c:ptCount val="38"/>
                <c:pt idx="0">
                  <c:v>3478.43</c:v>
                </c:pt>
                <c:pt idx="1">
                  <c:v>3453.22</c:v>
                </c:pt>
                <c:pt idx="2">
                  <c:v>6953.2199999999993</c:v>
                </c:pt>
                <c:pt idx="3">
                  <c:v>6803.2199999999993</c:v>
                </c:pt>
                <c:pt idx="4">
                  <c:v>6788.2199999999993</c:v>
                </c:pt>
                <c:pt idx="5">
                  <c:v>6682.05</c:v>
                </c:pt>
                <c:pt idx="6">
                  <c:v>6522.05</c:v>
                </c:pt>
                <c:pt idx="7">
                  <c:v>6372.05</c:v>
                </c:pt>
                <c:pt idx="8">
                  <c:v>6356.47</c:v>
                </c:pt>
                <c:pt idx="9">
                  <c:v>6331.6100000000006</c:v>
                </c:pt>
                <c:pt idx="10">
                  <c:v>6071.6100000000006</c:v>
                </c:pt>
                <c:pt idx="11">
                  <c:v>6051.6100000000006</c:v>
                </c:pt>
                <c:pt idx="12">
                  <c:v>6071.6100000000006</c:v>
                </c:pt>
                <c:pt idx="13">
                  <c:v>5943.2800000000007</c:v>
                </c:pt>
                <c:pt idx="14">
                  <c:v>6096.9800000000005</c:v>
                </c:pt>
                <c:pt idx="15">
                  <c:v>3892.3200000000006</c:v>
                </c:pt>
                <c:pt idx="16">
                  <c:v>3098.9900000000007</c:v>
                </c:pt>
                <c:pt idx="17">
                  <c:v>3889.9900000000007</c:v>
                </c:pt>
                <c:pt idx="18">
                  <c:v>3876.3100000000009</c:v>
                </c:pt>
                <c:pt idx="19">
                  <c:v>3851.4500000000007</c:v>
                </c:pt>
                <c:pt idx="20">
                  <c:v>3757.6200000000008</c:v>
                </c:pt>
                <c:pt idx="21">
                  <c:v>3743.940000000001</c:v>
                </c:pt>
                <c:pt idx="22">
                  <c:v>3718.8000000000011</c:v>
                </c:pt>
                <c:pt idx="23">
                  <c:v>4093.8000000000011</c:v>
                </c:pt>
                <c:pt idx="24">
                  <c:v>4459.8000000000011</c:v>
                </c:pt>
                <c:pt idx="25">
                  <c:v>4773.8000000000011</c:v>
                </c:pt>
                <c:pt idx="26">
                  <c:v>4913.8000000000011</c:v>
                </c:pt>
                <c:pt idx="27">
                  <c:v>4923.8000000000011</c:v>
                </c:pt>
                <c:pt idx="28">
                  <c:v>5923.8000000000011</c:v>
                </c:pt>
                <c:pt idx="29">
                  <c:v>5973.8000000000011</c:v>
                </c:pt>
                <c:pt idx="30">
                  <c:v>5923.8000000000011</c:v>
                </c:pt>
                <c:pt idx="31">
                  <c:v>5821.4700000000012</c:v>
                </c:pt>
                <c:pt idx="32">
                  <c:v>6521.4700000000012</c:v>
                </c:pt>
                <c:pt idx="33">
                  <c:v>6273.8900000000012</c:v>
                </c:pt>
                <c:pt idx="34">
                  <c:v>6283.8900000000012</c:v>
                </c:pt>
                <c:pt idx="35">
                  <c:v>6243.8900000000012</c:v>
                </c:pt>
                <c:pt idx="36">
                  <c:v>6083.8900000000012</c:v>
                </c:pt>
                <c:pt idx="37">
                  <c:v>6070.2100000000009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E0-4F7B-B7F8-4FF31D198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1303272"/>
        <c:axId val="784800752"/>
      </c:areaChart>
      <c:dateAx>
        <c:axId val="45130327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84800752"/>
        <c:crosses val="autoZero"/>
        <c:auto val="1"/>
        <c:lblOffset val="100"/>
        <c:baseTimeUnit val="days"/>
      </c:dateAx>
      <c:valAx>
        <c:axId val="78480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1303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 flip="none" rotWithShape="1">
      <a:gsLst>
        <a:gs pos="0">
          <a:schemeClr val="accent4">
            <a:lumMod val="5000"/>
            <a:lumOff val="95000"/>
          </a:schemeClr>
        </a:gs>
        <a:gs pos="74000">
          <a:schemeClr val="accent4">
            <a:lumMod val="45000"/>
            <a:lumOff val="55000"/>
          </a:schemeClr>
        </a:gs>
        <a:gs pos="83000">
          <a:schemeClr val="accent4">
            <a:lumMod val="45000"/>
            <a:lumOff val="55000"/>
          </a:schemeClr>
        </a:gs>
        <a:gs pos="100000">
          <a:schemeClr val="accent4">
            <a:lumMod val="30000"/>
            <a:lumOff val="70000"/>
          </a:schemeClr>
        </a:gs>
      </a:gsLst>
      <a:lin ang="5400000" scaled="1"/>
      <a:tileRect/>
    </a:gradFill>
    <a:ln w="9525" cap="rnd" cmpd="tri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Voci di entrata e uscita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33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tx2">
                  <a:lumMod val="90000"/>
                  <a:lumOff val="1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A6C-48AE-BC41-00375CA19D68}"/>
              </c:ext>
            </c:extLst>
          </c:dPt>
          <c:dPt>
            <c:idx val="8"/>
            <c:invertIfNegative val="0"/>
            <c:bubble3D val="0"/>
            <c:spPr>
              <a:solidFill>
                <a:schemeClr val="tx2">
                  <a:lumMod val="90000"/>
                  <a:lumOff val="1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A6C-48AE-BC41-00375CA19D68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2">
                  <a:lumMod val="90000"/>
                  <a:lumOff val="1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6C-48AE-BC41-00375CA19D68}"/>
              </c:ext>
            </c:extLst>
          </c:dPt>
          <c:cat>
            <c:strRef>
              <c:f>'2024'!$D$57:$D$67</c:f>
              <c:strCache>
                <c:ptCount val="11"/>
                <c:pt idx="0">
                  <c:v>Oneri bancari</c:v>
                </c:pt>
                <c:pt idx="1">
                  <c:v>Spese BdS Tommasoli</c:v>
                </c:pt>
                <c:pt idx="2">
                  <c:v>Imposte e tasse</c:v>
                </c:pt>
                <c:pt idx="3">
                  <c:v>Spese organizzative</c:v>
                </c:pt>
                <c:pt idx="4">
                  <c:v>Affitto Alcione</c:v>
                </c:pt>
                <c:pt idx="5">
                  <c:v>Rimborso spese relatori</c:v>
                </c:pt>
                <c:pt idx="6">
                  <c:v>Stampe e locandine</c:v>
                </c:pt>
                <c:pt idx="7">
                  <c:v>Contributo</c:v>
                </c:pt>
                <c:pt idx="8">
                  <c:v>Quote associative</c:v>
                </c:pt>
                <c:pt idx="9">
                  <c:v>Vendita libri</c:v>
                </c:pt>
                <c:pt idx="10">
                  <c:v>Offerte</c:v>
                </c:pt>
              </c:strCache>
            </c:strRef>
          </c:cat>
          <c:val>
            <c:numRef>
              <c:f>'2024'!$E$57:$E$67</c:f>
              <c:numCache>
                <c:formatCode>#,##0.00_ ;[Red]\-#,##0.00\ </c:formatCode>
                <c:ptCount val="11"/>
                <c:pt idx="0">
                  <c:v>-90.26</c:v>
                </c:pt>
                <c:pt idx="1">
                  <c:v>-390.43</c:v>
                </c:pt>
                <c:pt idx="2">
                  <c:v>-100.07</c:v>
                </c:pt>
                <c:pt idx="3">
                  <c:v>-2916</c:v>
                </c:pt>
                <c:pt idx="4">
                  <c:v>-791</c:v>
                </c:pt>
                <c:pt idx="5">
                  <c:v>-801.44</c:v>
                </c:pt>
                <c:pt idx="6">
                  <c:v>-150</c:v>
                </c:pt>
                <c:pt idx="7">
                  <c:v>7125.7</c:v>
                </c:pt>
                <c:pt idx="8">
                  <c:v>110</c:v>
                </c:pt>
                <c:pt idx="9">
                  <c:v>20</c:v>
                </c:pt>
                <c:pt idx="10">
                  <c:v>561.6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6C-48AE-BC41-00375CA19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650576"/>
        <c:axId val="372648776"/>
      </c:barChart>
      <c:catAx>
        <c:axId val="37265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2648776"/>
        <c:crosses val="autoZero"/>
        <c:auto val="1"/>
        <c:lblAlgn val="ctr"/>
        <c:lblOffset val="100"/>
        <c:noMultiLvlLbl val="0"/>
      </c:catAx>
      <c:valAx>
        <c:axId val="372648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265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6">
            <a:lumMod val="5000"/>
            <a:lumOff val="95000"/>
            <a:alpha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</a:gradFill>
    <a:ln w="25400" cap="flat" cmpd="tri" algn="ctr">
      <a:solidFill>
        <a:schemeClr val="tx1">
          <a:lumMod val="15000"/>
          <a:lumOff val="85000"/>
        </a:schemeClr>
      </a:solidFill>
      <a:round/>
    </a:ln>
    <a:effectLst>
      <a:glow rad="228600">
        <a:schemeClr val="accent5">
          <a:lumMod val="40000"/>
          <a:lumOff val="60000"/>
          <a:alpha val="40000"/>
        </a:schemeClr>
      </a:glow>
      <a:outerShdw blurRad="50800" dist="38100" dir="8100000" algn="t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Costi - Distribuzione per voce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C66-4031-B13F-56A033CD8CC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explosion val="1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C66-4031-B13F-56A033CD8CC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66-4031-B13F-56A033CD8CC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C66-4031-B13F-56A033CD8CC3}"/>
              </c:ext>
            </c:extLst>
          </c:dPt>
          <c:dLbls>
            <c:dLbl>
              <c:idx val="0"/>
              <c:layout>
                <c:manualLayout>
                  <c:x val="8.0083171421754095E-3"/>
                  <c:y val="1.824911397276969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66-4031-B13F-56A033CD8CC3}"/>
                </c:ext>
              </c:extLst>
            </c:dLbl>
            <c:dLbl>
              <c:idx val="6"/>
              <c:layout>
                <c:manualLayout>
                  <c:x val="-0.32993830316664963"/>
                  <c:y val="-7.9833859871385731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66-4031-B13F-56A033CD8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'2024'!$D$57:$D$63</c:f>
              <c:strCache>
                <c:ptCount val="7"/>
                <c:pt idx="0">
                  <c:v>Oneri bancari</c:v>
                </c:pt>
                <c:pt idx="1">
                  <c:v>Spese BdS Tommasoli</c:v>
                </c:pt>
                <c:pt idx="2">
                  <c:v>Imposte e tasse</c:v>
                </c:pt>
                <c:pt idx="3">
                  <c:v>Spese organizzative</c:v>
                </c:pt>
                <c:pt idx="4">
                  <c:v>Affitto Alcione</c:v>
                </c:pt>
                <c:pt idx="5">
                  <c:v>Rimborso spese relatori</c:v>
                </c:pt>
                <c:pt idx="6">
                  <c:v>Stampe e locandine</c:v>
                </c:pt>
              </c:strCache>
            </c:strRef>
          </c:cat>
          <c:val>
            <c:numRef>
              <c:f>'2024'!$E$57:$E$63</c:f>
              <c:numCache>
                <c:formatCode>#,##0.00_ ;[Red]\-#,##0.00\ </c:formatCode>
                <c:ptCount val="7"/>
                <c:pt idx="0">
                  <c:v>-90.26</c:v>
                </c:pt>
                <c:pt idx="1">
                  <c:v>-390.43</c:v>
                </c:pt>
                <c:pt idx="2">
                  <c:v>-100.07</c:v>
                </c:pt>
                <c:pt idx="3">
                  <c:v>-2916</c:v>
                </c:pt>
                <c:pt idx="4">
                  <c:v>-791</c:v>
                </c:pt>
                <c:pt idx="5">
                  <c:v>-801.44</c:v>
                </c:pt>
                <c:pt idx="6">
                  <c:v>-150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6-4031-B13F-56A033CD8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19050" cap="flat" cmpd="tri" algn="ctr">
      <a:solidFill>
        <a:schemeClr val="tx1">
          <a:lumMod val="15000"/>
          <a:lumOff val="85000"/>
        </a:schemeClr>
      </a:solidFill>
      <a:round/>
    </a:ln>
    <a:effectLst>
      <a:glow rad="165100">
        <a:schemeClr val="accent3">
          <a:lumMod val="20000"/>
          <a:lumOff val="80000"/>
        </a:schemeClr>
      </a:glow>
    </a:effectLst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171450</xdr:rowOff>
    </xdr:from>
    <xdr:to>
      <xdr:col>16</xdr:col>
      <xdr:colOff>133350</xdr:colOff>
      <xdr:row>19</xdr:row>
      <xdr:rowOff>161925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9454B50-8F80-0317-6CF9-376EFE961D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498474</xdr:colOff>
      <xdr:row>52</xdr:row>
      <xdr:rowOff>19050</xdr:rowOff>
    </xdr:from>
    <xdr:to>
      <xdr:col>13</xdr:col>
      <xdr:colOff>330199</xdr:colOff>
      <xdr:row>67</xdr:row>
      <xdr:rowOff>171450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7544A8C-1636-EDDE-EA3B-4A6C5A435E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419100</xdr:colOff>
      <xdr:row>69</xdr:row>
      <xdr:rowOff>44450</xdr:rowOff>
    </xdr:from>
    <xdr:to>
      <xdr:col>12</xdr:col>
      <xdr:colOff>190500</xdr:colOff>
      <xdr:row>82</xdr:row>
      <xdr:rowOff>31750</xdr:rowOff>
    </xdr:to>
    <xdr:sp macro="" textlink="">
      <xdr:nvSpPr>
        <xdr:cNvPr id="3" name="Rettangolo con angoli arrotondati 2">
          <a:extLst>
            <a:ext uri="{FF2B5EF4-FFF2-40B4-BE49-F238E27FC236}">
              <a16:creationId xmlns:a16="http://schemas.microsoft.com/office/drawing/2014/main" id="{FDB3C961-243D-99DC-F4DD-2333D4CFF467}"/>
            </a:ext>
          </a:extLst>
        </xdr:cNvPr>
        <xdr:cNvSpPr/>
      </xdr:nvSpPr>
      <xdr:spPr>
        <a:xfrm>
          <a:off x="9315450" y="13512800"/>
          <a:ext cx="4445000" cy="2076450"/>
        </a:xfrm>
        <a:prstGeom prst="roundRect">
          <a:avLst/>
        </a:prstGeom>
        <a:noFill/>
        <a:ln w="25400" cmpd="tri">
          <a:solidFill>
            <a:schemeClr val="tx2">
              <a:lumMod val="75000"/>
              <a:lumOff val="25000"/>
              <a:alpha val="98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noFill/>
          </a:endParaRPr>
        </a:p>
      </xdr:txBody>
    </xdr:sp>
    <xdr:clientData/>
  </xdr:twoCellAnchor>
  <xdr:twoCellAnchor>
    <xdr:from>
      <xdr:col>0</xdr:col>
      <xdr:colOff>542924</xdr:colOff>
      <xdr:row>68</xdr:row>
      <xdr:rowOff>133350</xdr:rowOff>
    </xdr:from>
    <xdr:to>
      <xdr:col>3</xdr:col>
      <xdr:colOff>2698749</xdr:colOff>
      <xdr:row>85</xdr:row>
      <xdr:rowOff>57150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620A4FC-1A49-A456-FC52-44639E5DAB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6BEDA-22C7-4DDF-AB6A-7E57735F21C7}">
  <dimension ref="A1:L85"/>
  <sheetViews>
    <sheetView tabSelected="1" zoomScale="90" zoomScaleNormal="90" workbookViewId="0">
      <selection activeCell="H87" sqref="H87"/>
    </sheetView>
  </sheetViews>
  <sheetFormatPr defaultRowHeight="14.5" x14ac:dyDescent="0.35"/>
  <cols>
    <col min="1" max="1" width="12" customWidth="1"/>
    <col min="2" max="2" width="11.54296875" bestFit="1" customWidth="1"/>
    <col min="3" max="3" width="15.90625" bestFit="1" customWidth="1"/>
    <col min="4" max="4" width="47.54296875" customWidth="1"/>
    <col min="5" max="5" width="10.90625" customWidth="1"/>
    <col min="6" max="6" width="2.90625" customWidth="1"/>
    <col min="7" max="7" width="10.08984375" bestFit="1" customWidth="1"/>
    <col min="8" max="8" width="10" bestFit="1" customWidth="1"/>
    <col min="9" max="9" width="19.1796875" customWidth="1"/>
    <col min="10" max="10" width="13.6328125" customWidth="1"/>
    <col min="11" max="11" width="14.26953125" customWidth="1"/>
    <col min="12" max="12" width="13.08984375" customWidth="1"/>
  </cols>
  <sheetData>
    <row r="1" spans="1:8" x14ac:dyDescent="0.35">
      <c r="A1" s="2" t="s">
        <v>17</v>
      </c>
      <c r="B1" s="2"/>
      <c r="C1" s="2"/>
      <c r="D1" s="3"/>
      <c r="E1" s="2"/>
    </row>
    <row r="2" spans="1:8" x14ac:dyDescent="0.35">
      <c r="A2" s="7" t="s">
        <v>0</v>
      </c>
      <c r="B2" s="7" t="s">
        <v>1</v>
      </c>
      <c r="C2" s="7" t="s">
        <v>3</v>
      </c>
      <c r="D2" s="8" t="s">
        <v>2</v>
      </c>
      <c r="E2" s="7" t="s">
        <v>5</v>
      </c>
      <c r="G2" s="7" t="s">
        <v>0</v>
      </c>
      <c r="H2" s="7" t="s">
        <v>5</v>
      </c>
    </row>
    <row r="3" spans="1:8" x14ac:dyDescent="0.35">
      <c r="A3" s="4">
        <v>45292</v>
      </c>
      <c r="B3" s="2"/>
      <c r="C3" s="2" t="s">
        <v>4</v>
      </c>
      <c r="D3" s="3" t="s">
        <v>4</v>
      </c>
      <c r="E3" s="9">
        <v>3478.43</v>
      </c>
      <c r="G3" s="4">
        <v>45292</v>
      </c>
      <c r="H3" s="9">
        <f>E3</f>
        <v>3478.43</v>
      </c>
    </row>
    <row r="4" spans="1:8" x14ac:dyDescent="0.35">
      <c r="A4" s="4">
        <v>45296</v>
      </c>
      <c r="B4" s="5">
        <v>-25.21</v>
      </c>
      <c r="C4" s="5" t="s">
        <v>10</v>
      </c>
      <c r="D4" s="6" t="s">
        <v>18</v>
      </c>
      <c r="E4" s="9">
        <f t="shared" ref="E4:E53" si="0">E3+B4</f>
        <v>3453.22</v>
      </c>
      <c r="G4" s="4">
        <v>45296</v>
      </c>
      <c r="H4" s="9">
        <f>E4</f>
        <v>3453.22</v>
      </c>
    </row>
    <row r="5" spans="1:8" x14ac:dyDescent="0.35">
      <c r="A5" s="4">
        <v>45300</v>
      </c>
      <c r="B5" s="5">
        <v>3500</v>
      </c>
      <c r="C5" s="5" t="s">
        <v>12</v>
      </c>
      <c r="D5" s="6" t="s">
        <v>19</v>
      </c>
      <c r="E5" s="9">
        <f t="shared" si="0"/>
        <v>6953.2199999999993</v>
      </c>
      <c r="G5" s="4">
        <v>45300</v>
      </c>
      <c r="H5" s="9">
        <f>E5</f>
        <v>6953.2199999999993</v>
      </c>
    </row>
    <row r="6" spans="1:8" x14ac:dyDescent="0.35">
      <c r="A6" s="4">
        <v>45315</v>
      </c>
      <c r="B6" s="5">
        <v>-150</v>
      </c>
      <c r="C6" s="5" t="s">
        <v>11</v>
      </c>
      <c r="D6" s="6" t="s">
        <v>20</v>
      </c>
      <c r="E6" s="9">
        <f t="shared" si="0"/>
        <v>6803.2199999999993</v>
      </c>
      <c r="G6" s="4">
        <v>45315</v>
      </c>
      <c r="H6" s="9">
        <f>E6</f>
        <v>6803.2199999999993</v>
      </c>
    </row>
    <row r="7" spans="1:8" x14ac:dyDescent="0.35">
      <c r="A7" s="4">
        <v>45323</v>
      </c>
      <c r="B7" s="5">
        <v>-15</v>
      </c>
      <c r="C7" s="5" t="s">
        <v>9</v>
      </c>
      <c r="D7" s="6" t="s">
        <v>6</v>
      </c>
      <c r="E7" s="9">
        <f t="shared" si="0"/>
        <v>6788.2199999999993</v>
      </c>
      <c r="G7" s="4">
        <v>45323</v>
      </c>
      <c r="H7" s="9">
        <f>E7</f>
        <v>6788.2199999999993</v>
      </c>
    </row>
    <row r="8" spans="1:8" x14ac:dyDescent="0.35">
      <c r="A8" s="4">
        <v>45343</v>
      </c>
      <c r="B8" s="5">
        <v>107.6</v>
      </c>
      <c r="C8" s="5" t="s">
        <v>15</v>
      </c>
      <c r="D8" s="6" t="s">
        <v>21</v>
      </c>
      <c r="E8" s="9">
        <f t="shared" si="0"/>
        <v>6895.82</v>
      </c>
      <c r="G8" s="4">
        <v>45343</v>
      </c>
      <c r="H8" s="9">
        <f>E10</f>
        <v>6682.05</v>
      </c>
    </row>
    <row r="9" spans="1:8" x14ac:dyDescent="0.35">
      <c r="A9" s="4">
        <v>45343</v>
      </c>
      <c r="B9" s="5">
        <v>-211.44</v>
      </c>
      <c r="C9" s="5" t="s">
        <v>14</v>
      </c>
      <c r="D9" s="6" t="s">
        <v>22</v>
      </c>
      <c r="E9" s="9">
        <f t="shared" si="0"/>
        <v>6684.38</v>
      </c>
      <c r="G9" s="4">
        <v>45377</v>
      </c>
      <c r="H9" s="9">
        <f>E11</f>
        <v>6522.05</v>
      </c>
    </row>
    <row r="10" spans="1:8" x14ac:dyDescent="0.35">
      <c r="A10" s="4">
        <v>45343</v>
      </c>
      <c r="B10" s="5">
        <v>-2.33</v>
      </c>
      <c r="C10" s="5" t="s">
        <v>9</v>
      </c>
      <c r="D10" s="6" t="s">
        <v>8</v>
      </c>
      <c r="E10" s="9">
        <f t="shared" si="0"/>
        <v>6682.05</v>
      </c>
      <c r="G10" s="4">
        <v>45379</v>
      </c>
      <c r="H10" s="9">
        <f>E12</f>
        <v>6372.05</v>
      </c>
    </row>
    <row r="11" spans="1:8" x14ac:dyDescent="0.35">
      <c r="A11" s="4">
        <v>45377</v>
      </c>
      <c r="B11" s="5">
        <v>-160</v>
      </c>
      <c r="C11" s="5" t="s">
        <v>14</v>
      </c>
      <c r="D11" s="6" t="s">
        <v>7</v>
      </c>
      <c r="E11" s="9">
        <f t="shared" si="0"/>
        <v>6522.05</v>
      </c>
      <c r="G11" s="4">
        <v>45381</v>
      </c>
      <c r="H11" s="9">
        <f>E13</f>
        <v>6356.47</v>
      </c>
    </row>
    <row r="12" spans="1:8" x14ac:dyDescent="0.35">
      <c r="A12" s="4">
        <v>45379</v>
      </c>
      <c r="B12" s="5">
        <v>-150</v>
      </c>
      <c r="C12" s="5" t="s">
        <v>14</v>
      </c>
      <c r="D12" s="6" t="s">
        <v>7</v>
      </c>
      <c r="E12" s="9">
        <f t="shared" si="0"/>
        <v>6372.05</v>
      </c>
      <c r="G12" s="4">
        <v>45384</v>
      </c>
      <c r="H12" s="9">
        <f>E14</f>
        <v>6331.6100000000006</v>
      </c>
    </row>
    <row r="13" spans="1:8" x14ac:dyDescent="0.35">
      <c r="A13" s="4">
        <v>45381</v>
      </c>
      <c r="B13" s="5">
        <v>-15.58</v>
      </c>
      <c r="C13" s="5" t="s">
        <v>9</v>
      </c>
      <c r="D13" s="6" t="s">
        <v>23</v>
      </c>
      <c r="E13" s="9">
        <f t="shared" si="0"/>
        <v>6356.47</v>
      </c>
      <c r="G13" s="4">
        <v>45386</v>
      </c>
      <c r="H13" s="9">
        <f>E16</f>
        <v>6071.6100000000006</v>
      </c>
    </row>
    <row r="14" spans="1:8" x14ac:dyDescent="0.35">
      <c r="A14" s="4">
        <v>45384</v>
      </c>
      <c r="B14" s="5">
        <v>-24.86</v>
      </c>
      <c r="C14" s="5" t="s">
        <v>10</v>
      </c>
      <c r="D14" s="6" t="s">
        <v>24</v>
      </c>
      <c r="E14" s="9">
        <f t="shared" si="0"/>
        <v>6331.6100000000006</v>
      </c>
      <c r="G14" s="4">
        <v>45393</v>
      </c>
      <c r="H14" s="9">
        <f>E17</f>
        <v>6051.6100000000006</v>
      </c>
    </row>
    <row r="15" spans="1:8" x14ac:dyDescent="0.35">
      <c r="A15" s="4">
        <v>45386</v>
      </c>
      <c r="B15" s="5">
        <v>-20</v>
      </c>
      <c r="C15" s="5" t="s">
        <v>14</v>
      </c>
      <c r="D15" s="6" t="s">
        <v>7</v>
      </c>
      <c r="E15" s="9">
        <f t="shared" si="0"/>
        <v>6311.6100000000006</v>
      </c>
      <c r="G15" s="4">
        <v>45405</v>
      </c>
      <c r="H15" s="9">
        <f>E18</f>
        <v>6071.6100000000006</v>
      </c>
    </row>
    <row r="16" spans="1:8" x14ac:dyDescent="0.35">
      <c r="A16" s="4">
        <v>45386</v>
      </c>
      <c r="B16" s="5">
        <v>-240</v>
      </c>
      <c r="C16" s="5" t="s">
        <v>14</v>
      </c>
      <c r="D16" s="6" t="s">
        <v>58</v>
      </c>
      <c r="E16" s="9">
        <f t="shared" si="0"/>
        <v>6071.6100000000006</v>
      </c>
      <c r="G16" s="4">
        <v>45415</v>
      </c>
      <c r="H16" s="9">
        <f>E21</f>
        <v>5943.2800000000007</v>
      </c>
    </row>
    <row r="17" spans="1:8" x14ac:dyDescent="0.35">
      <c r="A17" s="4">
        <v>45393</v>
      </c>
      <c r="B17" s="5">
        <v>-20</v>
      </c>
      <c r="C17" s="5" t="s">
        <v>14</v>
      </c>
      <c r="D17" s="6" t="s">
        <v>7</v>
      </c>
      <c r="E17" s="9">
        <f t="shared" si="0"/>
        <v>6051.6100000000006</v>
      </c>
      <c r="G17" s="4">
        <v>45421</v>
      </c>
      <c r="H17" s="9">
        <f>E22</f>
        <v>6096.9800000000005</v>
      </c>
    </row>
    <row r="18" spans="1:8" x14ac:dyDescent="0.35">
      <c r="A18" s="4">
        <v>45405</v>
      </c>
      <c r="B18" s="5">
        <v>20</v>
      </c>
      <c r="C18" s="5" t="s">
        <v>25</v>
      </c>
      <c r="D18" s="6" t="s">
        <v>26</v>
      </c>
      <c r="E18" s="9">
        <f t="shared" si="0"/>
        <v>6071.6100000000006</v>
      </c>
      <c r="G18" s="4">
        <v>45425</v>
      </c>
      <c r="H18" s="9">
        <f>E26</f>
        <v>3892.3200000000006</v>
      </c>
    </row>
    <row r="19" spans="1:8" ht="24.5" customHeight="1" x14ac:dyDescent="0.35">
      <c r="A19" s="4">
        <v>45415</v>
      </c>
      <c r="B19" s="5">
        <v>240</v>
      </c>
      <c r="C19" s="5" t="s">
        <v>12</v>
      </c>
      <c r="D19" s="6" t="s">
        <v>27</v>
      </c>
      <c r="E19" s="9">
        <f t="shared" si="0"/>
        <v>6311.6100000000006</v>
      </c>
      <c r="G19" s="4">
        <v>45446</v>
      </c>
      <c r="H19" s="9">
        <f>E28</f>
        <v>3098.9900000000007</v>
      </c>
    </row>
    <row r="20" spans="1:8" ht="26.5" x14ac:dyDescent="0.35">
      <c r="A20" s="4">
        <v>45415</v>
      </c>
      <c r="B20" s="5">
        <v>-366</v>
      </c>
      <c r="C20" s="5" t="s">
        <v>16</v>
      </c>
      <c r="D20" s="6" t="s">
        <v>28</v>
      </c>
      <c r="E20" s="9">
        <f t="shared" si="0"/>
        <v>5945.6100000000006</v>
      </c>
      <c r="G20" s="4">
        <v>45457</v>
      </c>
      <c r="H20" s="9">
        <f>E29</f>
        <v>3889.9900000000007</v>
      </c>
    </row>
    <row r="21" spans="1:8" x14ac:dyDescent="0.35">
      <c r="A21" s="4">
        <v>45415</v>
      </c>
      <c r="B21" s="5">
        <v>-2.33</v>
      </c>
      <c r="C21" s="5" t="s">
        <v>9</v>
      </c>
      <c r="D21" s="6" t="s">
        <v>8</v>
      </c>
      <c r="E21" s="9">
        <f t="shared" si="0"/>
        <v>5943.2800000000007</v>
      </c>
      <c r="G21" s="4">
        <v>45472</v>
      </c>
      <c r="H21" s="9">
        <f>E30</f>
        <v>3876.3100000000009</v>
      </c>
    </row>
    <row r="22" spans="1:8" x14ac:dyDescent="0.35">
      <c r="A22" s="4">
        <v>45421</v>
      </c>
      <c r="B22" s="5">
        <v>153.69999999999999</v>
      </c>
      <c r="C22" s="5" t="s">
        <v>12</v>
      </c>
      <c r="D22" s="4" t="s">
        <v>29</v>
      </c>
      <c r="E22" s="9">
        <f t="shared" si="0"/>
        <v>6096.9800000000005</v>
      </c>
      <c r="G22" s="4">
        <v>45474</v>
      </c>
      <c r="H22" s="9">
        <f>E31</f>
        <v>3851.4500000000007</v>
      </c>
    </row>
    <row r="23" spans="1:8" x14ac:dyDescent="0.35">
      <c r="A23" s="4">
        <v>45425</v>
      </c>
      <c r="B23" s="5">
        <v>-700</v>
      </c>
      <c r="C23" s="5" t="s">
        <v>16</v>
      </c>
      <c r="D23" s="4" t="s">
        <v>30</v>
      </c>
      <c r="E23" s="9">
        <f t="shared" si="0"/>
        <v>5396.9800000000005</v>
      </c>
      <c r="G23" s="4">
        <v>45560</v>
      </c>
      <c r="H23" s="9">
        <f t="shared" ref="H23:H33" si="1">E33</f>
        <v>3757.6200000000008</v>
      </c>
    </row>
    <row r="24" spans="1:8" x14ac:dyDescent="0.35">
      <c r="A24" s="4">
        <v>45425</v>
      </c>
      <c r="B24" s="5">
        <v>-2.33</v>
      </c>
      <c r="C24" s="5" t="s">
        <v>9</v>
      </c>
      <c r="D24" s="6" t="s">
        <v>8</v>
      </c>
      <c r="E24" s="9">
        <f t="shared" si="0"/>
        <v>5394.6500000000005</v>
      </c>
      <c r="G24" s="4">
        <v>45565</v>
      </c>
      <c r="H24" s="9">
        <f t="shared" si="1"/>
        <v>3743.940000000001</v>
      </c>
    </row>
    <row r="25" spans="1:8" ht="26.5" x14ac:dyDescent="0.35">
      <c r="A25" s="4">
        <v>45425</v>
      </c>
      <c r="B25" s="5">
        <v>-1500</v>
      </c>
      <c r="C25" s="5" t="s">
        <v>16</v>
      </c>
      <c r="D25" s="6" t="s">
        <v>31</v>
      </c>
      <c r="E25" s="9">
        <f t="shared" si="0"/>
        <v>3894.6500000000005</v>
      </c>
      <c r="G25" s="4">
        <v>45566</v>
      </c>
      <c r="H25" s="9">
        <f t="shared" si="1"/>
        <v>3718.8000000000011</v>
      </c>
    </row>
    <row r="26" spans="1:8" x14ac:dyDescent="0.35">
      <c r="A26" s="4">
        <v>45425</v>
      </c>
      <c r="B26" s="5">
        <v>-2.33</v>
      </c>
      <c r="C26" s="5" t="s">
        <v>9</v>
      </c>
      <c r="D26" s="6" t="s">
        <v>8</v>
      </c>
      <c r="E26" s="9">
        <f t="shared" si="0"/>
        <v>3892.3200000000006</v>
      </c>
      <c r="G26" s="4">
        <v>45567</v>
      </c>
      <c r="H26" s="9">
        <f t="shared" si="1"/>
        <v>4093.8000000000011</v>
      </c>
    </row>
    <row r="27" spans="1:8" x14ac:dyDescent="0.35">
      <c r="A27" s="4">
        <v>45446</v>
      </c>
      <c r="B27" s="5">
        <v>-791</v>
      </c>
      <c r="C27" s="5" t="s">
        <v>13</v>
      </c>
      <c r="D27" s="6" t="s">
        <v>32</v>
      </c>
      <c r="E27" s="9">
        <f t="shared" si="0"/>
        <v>3101.3200000000006</v>
      </c>
      <c r="G27" s="4">
        <v>45572</v>
      </c>
      <c r="H27" s="9">
        <f t="shared" si="1"/>
        <v>4459.8000000000011</v>
      </c>
    </row>
    <row r="28" spans="1:8" x14ac:dyDescent="0.35">
      <c r="A28" s="4">
        <v>45446</v>
      </c>
      <c r="B28" s="5">
        <v>-2.33</v>
      </c>
      <c r="C28" s="5" t="s">
        <v>9</v>
      </c>
      <c r="D28" s="6" t="s">
        <v>8</v>
      </c>
      <c r="E28" s="9">
        <f t="shared" si="0"/>
        <v>3098.9900000000007</v>
      </c>
      <c r="G28" s="4">
        <v>45574</v>
      </c>
      <c r="H28" s="9">
        <f t="shared" si="1"/>
        <v>4773.8000000000011</v>
      </c>
    </row>
    <row r="29" spans="1:8" ht="32" customHeight="1" x14ac:dyDescent="0.35">
      <c r="A29" s="4">
        <v>45457</v>
      </c>
      <c r="B29" s="5">
        <v>791</v>
      </c>
      <c r="C29" s="5" t="s">
        <v>12</v>
      </c>
      <c r="D29" s="6" t="s">
        <v>33</v>
      </c>
      <c r="E29" s="9">
        <f t="shared" si="0"/>
        <v>3889.9900000000007</v>
      </c>
      <c r="G29" s="4">
        <v>45580</v>
      </c>
      <c r="H29" s="9">
        <f t="shared" si="1"/>
        <v>4913.8000000000011</v>
      </c>
    </row>
    <row r="30" spans="1:8" x14ac:dyDescent="0.35">
      <c r="A30" s="4">
        <v>45472</v>
      </c>
      <c r="B30" s="5">
        <v>-13.68</v>
      </c>
      <c r="C30" s="5" t="s">
        <v>9</v>
      </c>
      <c r="D30" s="4" t="s">
        <v>34</v>
      </c>
      <c r="E30" s="9">
        <f t="shared" si="0"/>
        <v>3876.3100000000009</v>
      </c>
      <c r="G30" s="4">
        <v>45581</v>
      </c>
      <c r="H30" s="9">
        <f t="shared" si="1"/>
        <v>4923.8000000000011</v>
      </c>
    </row>
    <row r="31" spans="1:8" x14ac:dyDescent="0.35">
      <c r="A31" s="4">
        <v>45474</v>
      </c>
      <c r="B31" s="5">
        <v>-24.86</v>
      </c>
      <c r="C31" s="5" t="s">
        <v>10</v>
      </c>
      <c r="D31" s="6" t="s">
        <v>35</v>
      </c>
      <c r="E31" s="9">
        <f t="shared" si="0"/>
        <v>3851.4500000000007</v>
      </c>
      <c r="G31" s="4">
        <v>45586</v>
      </c>
      <c r="H31" s="9">
        <f t="shared" si="1"/>
        <v>5923.8000000000011</v>
      </c>
    </row>
    <row r="32" spans="1:8" x14ac:dyDescent="0.35">
      <c r="A32" s="4">
        <v>45560</v>
      </c>
      <c r="B32" s="5">
        <v>-91.5</v>
      </c>
      <c r="C32" s="5" t="s">
        <v>37</v>
      </c>
      <c r="D32" s="6" t="s">
        <v>36</v>
      </c>
      <c r="E32" s="9">
        <f t="shared" si="0"/>
        <v>3759.9500000000007</v>
      </c>
      <c r="G32" s="4">
        <v>45600</v>
      </c>
      <c r="H32" s="9">
        <f t="shared" si="1"/>
        <v>5973.8000000000011</v>
      </c>
    </row>
    <row r="33" spans="1:8" x14ac:dyDescent="0.35">
      <c r="A33" s="4">
        <v>45560</v>
      </c>
      <c r="B33" s="5">
        <v>-2.33</v>
      </c>
      <c r="C33" s="5" t="s">
        <v>9</v>
      </c>
      <c r="D33" s="6" t="s">
        <v>8</v>
      </c>
      <c r="E33" s="9">
        <f t="shared" si="0"/>
        <v>3757.6200000000008</v>
      </c>
      <c r="G33" s="4">
        <v>45601</v>
      </c>
      <c r="H33" s="9">
        <f t="shared" si="1"/>
        <v>5923.8000000000011</v>
      </c>
    </row>
    <row r="34" spans="1:8" x14ac:dyDescent="0.35">
      <c r="A34" s="4">
        <v>45565</v>
      </c>
      <c r="B34" s="5">
        <v>-13.68</v>
      </c>
      <c r="C34" s="5" t="s">
        <v>9</v>
      </c>
      <c r="D34" s="6" t="s">
        <v>38</v>
      </c>
      <c r="E34" s="9">
        <f t="shared" si="0"/>
        <v>3743.940000000001</v>
      </c>
      <c r="G34" s="4">
        <v>45609</v>
      </c>
      <c r="H34" s="9">
        <f>E45</f>
        <v>5821.4700000000012</v>
      </c>
    </row>
    <row r="35" spans="1:8" x14ac:dyDescent="0.35">
      <c r="A35" s="4">
        <v>45566</v>
      </c>
      <c r="B35" s="5">
        <v>-25.14</v>
      </c>
      <c r="C35" s="5" t="s">
        <v>10</v>
      </c>
      <c r="D35" s="6" t="s">
        <v>39</v>
      </c>
      <c r="E35" s="9">
        <f t="shared" si="0"/>
        <v>3718.8000000000011</v>
      </c>
      <c r="G35" s="4">
        <v>45617</v>
      </c>
      <c r="H35" s="9">
        <f>E46</f>
        <v>6521.4700000000012</v>
      </c>
    </row>
    <row r="36" spans="1:8" x14ac:dyDescent="0.35">
      <c r="A36" s="4">
        <v>45567</v>
      </c>
      <c r="B36" s="5">
        <v>375</v>
      </c>
      <c r="C36" s="5" t="s">
        <v>12</v>
      </c>
      <c r="D36" s="6" t="s">
        <v>40</v>
      </c>
      <c r="E36" s="9">
        <f t="shared" si="0"/>
        <v>4093.8000000000011</v>
      </c>
      <c r="G36" s="4">
        <v>45631</v>
      </c>
      <c r="H36" s="9">
        <f>E48</f>
        <v>6273.8900000000012</v>
      </c>
    </row>
    <row r="37" spans="1:8" ht="26.5" x14ac:dyDescent="0.35">
      <c r="A37" s="4">
        <v>45572</v>
      </c>
      <c r="B37" s="5">
        <v>366</v>
      </c>
      <c r="C37" s="5" t="s">
        <v>12</v>
      </c>
      <c r="D37" s="6" t="s">
        <v>41</v>
      </c>
      <c r="E37" s="9">
        <f t="shared" si="0"/>
        <v>4459.8000000000011</v>
      </c>
      <c r="G37" s="4">
        <v>45632</v>
      </c>
      <c r="H37" s="9">
        <f>E49</f>
        <v>6283.8900000000012</v>
      </c>
    </row>
    <row r="38" spans="1:8" x14ac:dyDescent="0.35">
      <c r="A38" s="4">
        <v>45574</v>
      </c>
      <c r="B38" s="5">
        <v>314</v>
      </c>
      <c r="C38" s="5" t="s">
        <v>15</v>
      </c>
      <c r="D38" s="6" t="s">
        <v>21</v>
      </c>
      <c r="E38" s="9">
        <f t="shared" si="0"/>
        <v>4773.8000000000011</v>
      </c>
      <c r="G38" s="4">
        <v>45637</v>
      </c>
      <c r="H38" s="9">
        <f>E50</f>
        <v>6243.8900000000012</v>
      </c>
    </row>
    <row r="39" spans="1:8" x14ac:dyDescent="0.35">
      <c r="A39" s="4">
        <v>45580</v>
      </c>
      <c r="B39" s="5">
        <v>140</v>
      </c>
      <c r="C39" s="5" t="s">
        <v>42</v>
      </c>
      <c r="D39" s="6" t="s">
        <v>21</v>
      </c>
      <c r="E39" s="9">
        <f t="shared" si="0"/>
        <v>4913.8000000000011</v>
      </c>
      <c r="G39" s="4">
        <v>45638</v>
      </c>
      <c r="H39" s="9">
        <f>E52</f>
        <v>6083.8900000000012</v>
      </c>
    </row>
    <row r="40" spans="1:8" x14ac:dyDescent="0.35">
      <c r="A40" s="4">
        <v>45581</v>
      </c>
      <c r="B40" s="5">
        <v>10</v>
      </c>
      <c r="C40" s="5" t="s">
        <v>42</v>
      </c>
      <c r="D40" s="6" t="s">
        <v>43</v>
      </c>
      <c r="E40" s="9">
        <f t="shared" si="0"/>
        <v>4923.8000000000011</v>
      </c>
      <c r="G40" s="4">
        <v>45657</v>
      </c>
      <c r="H40" s="9">
        <f>E53</f>
        <v>6070.2100000000009</v>
      </c>
    </row>
    <row r="41" spans="1:8" x14ac:dyDescent="0.35">
      <c r="A41" s="4">
        <v>45586</v>
      </c>
      <c r="B41" s="5">
        <v>1000</v>
      </c>
      <c r="C41" s="5" t="s">
        <v>12</v>
      </c>
      <c r="D41" s="6" t="s">
        <v>44</v>
      </c>
      <c r="E41" s="9">
        <f t="shared" si="0"/>
        <v>5923.8000000000011</v>
      </c>
    </row>
    <row r="42" spans="1:8" ht="26.5" x14ac:dyDescent="0.35">
      <c r="A42" s="4">
        <v>45600</v>
      </c>
      <c r="B42" s="5">
        <v>50</v>
      </c>
      <c r="C42" s="5" t="s">
        <v>42</v>
      </c>
      <c r="D42" s="6" t="s">
        <v>45</v>
      </c>
      <c r="E42" s="9">
        <f t="shared" si="0"/>
        <v>5973.8000000000011</v>
      </c>
    </row>
    <row r="43" spans="1:8" x14ac:dyDescent="0.35">
      <c r="A43" s="4">
        <v>45601</v>
      </c>
      <c r="B43" s="5">
        <v>-50</v>
      </c>
      <c r="C43" s="5" t="s">
        <v>16</v>
      </c>
      <c r="D43" s="6" t="s">
        <v>46</v>
      </c>
      <c r="E43" s="9">
        <f t="shared" si="0"/>
        <v>5923.8000000000011</v>
      </c>
    </row>
    <row r="44" spans="1:8" x14ac:dyDescent="0.35">
      <c r="A44" s="4">
        <v>45609</v>
      </c>
      <c r="B44" s="5">
        <v>-100</v>
      </c>
      <c r="C44" s="5" t="s">
        <v>16</v>
      </c>
      <c r="D44" s="6" t="s">
        <v>47</v>
      </c>
      <c r="E44" s="9">
        <f t="shared" si="0"/>
        <v>5823.8000000000011</v>
      </c>
    </row>
    <row r="45" spans="1:8" x14ac:dyDescent="0.35">
      <c r="A45" s="4">
        <v>45609</v>
      </c>
      <c r="B45" s="5">
        <v>-2.33</v>
      </c>
      <c r="C45" s="5" t="s">
        <v>9</v>
      </c>
      <c r="D45" s="6" t="s">
        <v>8</v>
      </c>
      <c r="E45" s="9">
        <f t="shared" si="0"/>
        <v>5821.4700000000012</v>
      </c>
    </row>
    <row r="46" spans="1:8" ht="26.5" x14ac:dyDescent="0.35">
      <c r="A46" s="4">
        <v>45617</v>
      </c>
      <c r="B46" s="5">
        <v>700</v>
      </c>
      <c r="C46" s="5" t="s">
        <v>12</v>
      </c>
      <c r="D46" s="6" t="s">
        <v>48</v>
      </c>
      <c r="E46" s="9">
        <f t="shared" si="0"/>
        <v>6521.4700000000012</v>
      </c>
    </row>
    <row r="47" spans="1:8" x14ac:dyDescent="0.35">
      <c r="A47" s="4">
        <v>45631</v>
      </c>
      <c r="B47" s="5">
        <v>-245.25</v>
      </c>
      <c r="C47" s="5" t="s">
        <v>37</v>
      </c>
      <c r="D47" s="6" t="s">
        <v>49</v>
      </c>
      <c r="E47" s="9">
        <f t="shared" si="0"/>
        <v>6276.2200000000012</v>
      </c>
    </row>
    <row r="48" spans="1:8" x14ac:dyDescent="0.35">
      <c r="A48" s="4">
        <v>45631</v>
      </c>
      <c r="B48" s="5">
        <v>-2.33</v>
      </c>
      <c r="C48" s="5" t="s">
        <v>9</v>
      </c>
      <c r="D48" s="6" t="s">
        <v>8</v>
      </c>
      <c r="E48" s="9">
        <f t="shared" si="0"/>
        <v>6273.8900000000012</v>
      </c>
    </row>
    <row r="49" spans="1:7" x14ac:dyDescent="0.35">
      <c r="A49" s="4">
        <v>45632</v>
      </c>
      <c r="B49" s="5">
        <v>10</v>
      </c>
      <c r="C49" s="5" t="s">
        <v>42</v>
      </c>
      <c r="D49" s="6" t="s">
        <v>50</v>
      </c>
      <c r="E49" s="9">
        <f t="shared" si="0"/>
        <v>6283.8900000000012</v>
      </c>
    </row>
    <row r="50" spans="1:7" ht="26.5" x14ac:dyDescent="0.35">
      <c r="A50" s="4">
        <v>45637</v>
      </c>
      <c r="B50" s="5">
        <v>-40</v>
      </c>
      <c r="C50" s="5" t="s">
        <v>37</v>
      </c>
      <c r="D50" s="6" t="s">
        <v>51</v>
      </c>
      <c r="E50" s="9">
        <f t="shared" si="0"/>
        <v>6243.8900000000012</v>
      </c>
    </row>
    <row r="51" spans="1:7" ht="26.5" x14ac:dyDescent="0.35">
      <c r="A51" s="4">
        <v>45638</v>
      </c>
      <c r="B51" s="5">
        <v>40</v>
      </c>
      <c r="C51" s="5" t="s">
        <v>42</v>
      </c>
      <c r="D51" s="6" t="s">
        <v>52</v>
      </c>
      <c r="E51" s="9">
        <f t="shared" si="0"/>
        <v>6283.8900000000012</v>
      </c>
    </row>
    <row r="52" spans="1:7" x14ac:dyDescent="0.35">
      <c r="A52" s="4">
        <v>45638</v>
      </c>
      <c r="B52" s="5">
        <v>-200</v>
      </c>
      <c r="C52" s="5" t="s">
        <v>16</v>
      </c>
      <c r="D52" s="6" t="s">
        <v>7</v>
      </c>
      <c r="E52" s="9">
        <f t="shared" si="0"/>
        <v>6083.8900000000012</v>
      </c>
      <c r="G52" s="1"/>
    </row>
    <row r="53" spans="1:7" ht="24" customHeight="1" x14ac:dyDescent="0.35">
      <c r="A53" s="4">
        <v>45657</v>
      </c>
      <c r="B53" s="5">
        <v>-13.68</v>
      </c>
      <c r="C53" s="5" t="s">
        <v>9</v>
      </c>
      <c r="D53" s="4" t="s">
        <v>53</v>
      </c>
      <c r="E53" s="10">
        <f t="shared" si="0"/>
        <v>6070.2100000000009</v>
      </c>
    </row>
    <row r="54" spans="1:7" x14ac:dyDescent="0.35">
      <c r="A54" s="2"/>
      <c r="B54" s="5">
        <f>SUM(B4:B53)</f>
        <v>2591.7800000000002</v>
      </c>
      <c r="C54" s="5"/>
      <c r="D54" s="6"/>
      <c r="E54" s="9"/>
    </row>
    <row r="55" spans="1:7" x14ac:dyDescent="0.35">
      <c r="B55">
        <f>SUBTOTAL(9,B5:B51)</f>
        <v>2830.67</v>
      </c>
    </row>
    <row r="56" spans="1:7" x14ac:dyDescent="0.35">
      <c r="D56" t="s">
        <v>4</v>
      </c>
      <c r="E56" s="1">
        <f>E3</f>
        <v>3478.43</v>
      </c>
    </row>
    <row r="57" spans="1:7" x14ac:dyDescent="0.35">
      <c r="D57" s="5" t="s">
        <v>9</v>
      </c>
      <c r="E57" s="9">
        <v>-90.26</v>
      </c>
    </row>
    <row r="58" spans="1:7" x14ac:dyDescent="0.35">
      <c r="D58" s="5" t="s">
        <v>37</v>
      </c>
      <c r="E58" s="9">
        <v>-390.43</v>
      </c>
    </row>
    <row r="59" spans="1:7" x14ac:dyDescent="0.35">
      <c r="D59" s="5" t="s">
        <v>10</v>
      </c>
      <c r="E59" s="9">
        <v>-100.07</v>
      </c>
    </row>
    <row r="60" spans="1:7" x14ac:dyDescent="0.35">
      <c r="D60" s="5" t="s">
        <v>16</v>
      </c>
      <c r="E60" s="9">
        <v>-2916</v>
      </c>
    </row>
    <row r="61" spans="1:7" x14ac:dyDescent="0.35">
      <c r="D61" s="5" t="s">
        <v>13</v>
      </c>
      <c r="E61" s="9">
        <v>-791</v>
      </c>
    </row>
    <row r="62" spans="1:7" x14ac:dyDescent="0.35">
      <c r="D62" s="5" t="s">
        <v>14</v>
      </c>
      <c r="E62" s="12">
        <v>-801.44</v>
      </c>
    </row>
    <row r="63" spans="1:7" x14ac:dyDescent="0.35">
      <c r="D63" s="5" t="s">
        <v>11</v>
      </c>
      <c r="E63" s="9">
        <v>-150</v>
      </c>
    </row>
    <row r="64" spans="1:7" x14ac:dyDescent="0.35">
      <c r="D64" s="5" t="s">
        <v>12</v>
      </c>
      <c r="E64" s="9">
        <v>7125.7</v>
      </c>
    </row>
    <row r="65" spans="4:12" x14ac:dyDescent="0.35">
      <c r="D65" s="5" t="s">
        <v>42</v>
      </c>
      <c r="E65" s="9">
        <v>110</v>
      </c>
    </row>
    <row r="66" spans="4:12" x14ac:dyDescent="0.35">
      <c r="D66" s="5" t="s">
        <v>25</v>
      </c>
      <c r="E66" s="9">
        <v>20</v>
      </c>
    </row>
    <row r="67" spans="4:12" x14ac:dyDescent="0.35">
      <c r="D67" s="5" t="s">
        <v>15</v>
      </c>
      <c r="E67" s="9">
        <v>561.6</v>
      </c>
    </row>
    <row r="68" spans="4:12" x14ac:dyDescent="0.35">
      <c r="E68" s="1">
        <f>SUM(E56:E67)</f>
        <v>6056.53</v>
      </c>
    </row>
    <row r="71" spans="4:12" ht="18.5" x14ac:dyDescent="0.45">
      <c r="I71" s="16" t="s">
        <v>59</v>
      </c>
      <c r="J71" s="16"/>
      <c r="K71" s="16"/>
      <c r="L71" s="16"/>
    </row>
    <row r="73" spans="4:12" x14ac:dyDescent="0.35">
      <c r="I73" s="15" t="s">
        <v>54</v>
      </c>
      <c r="J73" s="15"/>
      <c r="K73" s="15" t="s">
        <v>55</v>
      </c>
      <c r="L73" s="15"/>
    </row>
    <row r="74" spans="4:12" x14ac:dyDescent="0.35">
      <c r="I74" s="5" t="s">
        <v>9</v>
      </c>
      <c r="J74" s="9">
        <v>-76.58</v>
      </c>
      <c r="K74" s="5" t="s">
        <v>12</v>
      </c>
      <c r="L74" s="9">
        <v>7125.7</v>
      </c>
    </row>
    <row r="75" spans="4:12" x14ac:dyDescent="0.35">
      <c r="I75" s="5" t="s">
        <v>37</v>
      </c>
      <c r="J75" s="9">
        <v>-390.43</v>
      </c>
      <c r="K75" s="5" t="s">
        <v>42</v>
      </c>
      <c r="L75" s="9">
        <v>250</v>
      </c>
    </row>
    <row r="76" spans="4:12" x14ac:dyDescent="0.35">
      <c r="I76" s="5" t="s">
        <v>10</v>
      </c>
      <c r="J76" s="9">
        <v>-100.07</v>
      </c>
      <c r="K76" s="5" t="s">
        <v>25</v>
      </c>
      <c r="L76" s="9">
        <v>20</v>
      </c>
    </row>
    <row r="77" spans="4:12" x14ac:dyDescent="0.35">
      <c r="I77" s="5" t="s">
        <v>16</v>
      </c>
      <c r="J77" s="9">
        <v>-2916</v>
      </c>
      <c r="K77" s="5" t="s">
        <v>15</v>
      </c>
      <c r="L77" s="9">
        <v>421.6</v>
      </c>
    </row>
    <row r="78" spans="4:12" x14ac:dyDescent="0.35">
      <c r="I78" s="5" t="s">
        <v>13</v>
      </c>
      <c r="J78" s="9">
        <v>-791</v>
      </c>
      <c r="K78" s="11"/>
      <c r="L78" s="11"/>
    </row>
    <row r="79" spans="4:12" x14ac:dyDescent="0.35">
      <c r="I79" s="5" t="s">
        <v>14</v>
      </c>
      <c r="J79" s="12">
        <v>-801.44</v>
      </c>
      <c r="K79" s="11"/>
      <c r="L79" s="11"/>
    </row>
    <row r="80" spans="4:12" x14ac:dyDescent="0.35">
      <c r="I80" s="5" t="s">
        <v>11</v>
      </c>
      <c r="J80" s="9">
        <v>-150</v>
      </c>
      <c r="K80" s="11"/>
      <c r="L80" s="11"/>
    </row>
    <row r="81" spans="9:12" ht="19.5" x14ac:dyDescent="0.45">
      <c r="I81" s="13" t="s">
        <v>56</v>
      </c>
      <c r="J81" s="14">
        <f>SUM(J74:J80)</f>
        <v>-5225.5200000000004</v>
      </c>
      <c r="K81" s="13" t="s">
        <v>57</v>
      </c>
      <c r="L81" s="14">
        <f>SUM(L74:L80)</f>
        <v>7817.3</v>
      </c>
    </row>
    <row r="84" spans="9:12" x14ac:dyDescent="0.35">
      <c r="L84" s="1">
        <f>J81+L81</f>
        <v>2591.7799999999997</v>
      </c>
    </row>
    <row r="85" spans="9:12" x14ac:dyDescent="0.35">
      <c r="L85" s="1">
        <f>L84+E3</f>
        <v>6070.2099999999991</v>
      </c>
    </row>
  </sheetData>
  <autoFilter ref="A2:E67" xr:uid="{5856BEDA-22C7-4DDF-AB6A-7E57735F21C7}"/>
  <mergeCells count="3">
    <mergeCell ref="I73:J73"/>
    <mergeCell ref="K73:L73"/>
    <mergeCell ref="I71:L71"/>
  </mergeCells>
  <pageMargins left="0.7" right="0.7" top="0.75" bottom="0.75" header="0.3" footer="0.3"/>
  <headerFooter>
    <oddHeader>&amp;R&amp;"Century"&amp;8&amp;KE7EC06 Gruppo Banco BPM - Uso Interno&amp;1#_x000D_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>Banco BPM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STEFANO</dc:creator>
  <cp:lastModifiedBy>PAOLO STEFANO</cp:lastModifiedBy>
  <dcterms:created xsi:type="dcterms:W3CDTF">2025-08-27T12:14:31Z</dcterms:created>
  <dcterms:modified xsi:type="dcterms:W3CDTF">2025-10-11T21:25:29Z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2025-08-27T12:48:21Z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d5dfe037-2d1f-4ed2-94eb-881c7e3b6e3b</vt:lpwstr>
  </property>
  <property fmtid="{D5CDD505-2E9C-101B-9397-08002B2CF9AE}" pid="8" name="MSIP_Label_3dc11598-21dc-45a5-b378-419655b3caf2_ContentBits">
    <vt:lpwstr>1</vt:lpwstr>
  </property>
</Properties>
</file>